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East Midlands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<sst xmlns="http://schemas.openxmlformats.org/spreadsheetml/2006/main" count="34" uniqueCount="17">
  <si>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EAST MIDLANDS REGION</t>
  </si>
  <si>
    <t>Derbyshire</t>
  </si>
  <si>
    <t>Peak District National Park</t>
  </si>
  <si>
    <t>Lincolnshire</t>
  </si>
  <si>
    <t>Northamptonshire</t>
  </si>
  <si>
    <t>Nottinghamshire</t>
  </si>
  <si>
    <t>Planning Applications Permitted</t>
  </si>
  <si>
    <t>Peak District NP</t>
  </si>
  <si>
    <t>Leicestershire</t>
  </si>
  <si>
    <t>Total</t>
  </si>
  <si>
    <t>Derbyshire, including City of Derby</t>
  </si>
  <si>
    <t>Leicestershire, including Rutland and City of Leicester</t>
  </si>
  <si>
    <t>Nottinghamshire, including City of Nottingham</t>
  </si>
  <si>
    <t xml:space="preserve">Land-won Sand and Gravel </t>
  </si>
  <si>
    <t>Crushed Rock</t>
  </si>
  <si>
    <t>na</t>
  </si>
  <si>
    <t>Tonnes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</si>
</sst>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A13">
      <selection activeCell="H35" sqref="H35"/>
    </sheetView>
  </sheetViews>
  <sheetFormatPr defaultColWidth="9.140625" defaultRowHeight="12.75"/>
  <cols>
    <col min="2" max="2" width="10.140625" style="0" bestFit="1" customWidth="1"/>
    <col min="3" max="3" width="16.00390625" style="0" bestFit="1" customWidth="1"/>
    <col min="4" max="4" width="12.57421875" style="0" bestFit="1" customWidth="1"/>
    <col min="5" max="5" width="10.8515625" style="0" bestFit="1" customWidth="1"/>
    <col min="6" max="6" width="15.7109375" style="0" bestFit="1" customWidth="1"/>
    <col min="7" max="7" width="14.57421875" style="0" bestFit="1" customWidth="1"/>
    <col min="8" max="8" width="11.00390625" style="0" customWidth="1"/>
  </cols>
  <sheetData>
    <row r="1" ht="12.75">
      <c r="A1" t="s">
        <v>0</v>
      </c>
    </row>
    <row r="3" ht="12.75">
      <c r="A3" t="s">
        <v>10</v>
      </c>
    </row>
    <row r="4" ht="12.75">
      <c r="A4" t="s">
        <v>2</v>
      </c>
    </row>
    <row r="5" ht="12.75">
      <c r="A5" t="s">
        <v>11</v>
      </c>
    </row>
    <row r="6" ht="12.75">
      <c r="A6" t="s">
        <v>3</v>
      </c>
    </row>
    <row r="7" ht="12.75">
      <c r="A7" t="s">
        <v>4</v>
      </c>
    </row>
    <row r="8" ht="12.75">
      <c r="A8" t="s">
        <v>12</v>
      </c>
    </row>
    <row r="12" ht="12.75">
      <c r="A12" s="1" t="s">
        <v>6</v>
      </c>
    </row>
    <row r="13" spans="1:8" ht="12.75">
      <c r="A13" s="1" t="s">
        <v>13</v>
      </c>
      <c r="H13" t="s">
        <v>16</v>
      </c>
    </row>
    <row r="15" spans="1:8" ht="12.75">
      <c r="A15" s="2"/>
      <c r="B15" s="2" t="s">
        <v>1</v>
      </c>
      <c r="C15" s="2" t="s">
        <v>7</v>
      </c>
      <c r="D15" s="2" t="s">
        <v>8</v>
      </c>
      <c r="E15" s="2" t="s">
        <v>3</v>
      </c>
      <c r="F15" s="2" t="s">
        <v>4</v>
      </c>
      <c r="G15" s="2" t="s">
        <v>5</v>
      </c>
      <c r="H15" s="2" t="s">
        <v>9</v>
      </c>
    </row>
    <row r="16" spans="1:8" ht="12.75">
      <c r="A16">
        <v>1990</v>
      </c>
      <c r="B16" s="8" t="s">
        <v>15</v>
      </c>
      <c r="C16" s="8" t="s">
        <v>15</v>
      </c>
      <c r="D16" s="8" t="s">
        <v>15</v>
      </c>
      <c r="E16" s="8" t="s">
        <v>15</v>
      </c>
      <c r="F16" s="8" t="s">
        <v>15</v>
      </c>
      <c r="G16" s="8" t="s">
        <v>15</v>
      </c>
      <c r="H16" s="8" t="s">
        <v>15</v>
      </c>
    </row>
    <row r="17" spans="1:8" ht="12.75">
      <c r="A17">
        <v>1991</v>
      </c>
      <c r="B17" s="3">
        <v>800000</v>
      </c>
      <c r="C17" s="3">
        <v>0</v>
      </c>
      <c r="D17" s="3">
        <v>250000</v>
      </c>
      <c r="E17" s="3">
        <v>3396000</v>
      </c>
      <c r="F17" s="3">
        <v>3175000</v>
      </c>
      <c r="G17" s="3">
        <v>2800000</v>
      </c>
      <c r="H17" s="3">
        <f aca="true" t="shared" si="0" ref="H17:H30">SUM(B17:G17)</f>
        <v>10421000</v>
      </c>
    </row>
    <row r="18" spans="1:8" ht="12.75">
      <c r="A18">
        <v>1992</v>
      </c>
      <c r="B18" s="3">
        <v>0</v>
      </c>
      <c r="C18" s="3">
        <v>0</v>
      </c>
      <c r="D18" s="3">
        <v>17000</v>
      </c>
      <c r="E18" s="3">
        <f>10198000+2500000</f>
        <v>12698000</v>
      </c>
      <c r="F18" s="3">
        <v>1886000</v>
      </c>
      <c r="G18" s="3">
        <v>5505000</v>
      </c>
      <c r="H18" s="3">
        <f t="shared" si="0"/>
        <v>20106000</v>
      </c>
    </row>
    <row r="19" spans="1:8" ht="12.75">
      <c r="A19">
        <v>1993</v>
      </c>
      <c r="B19" s="3">
        <v>1350000</v>
      </c>
      <c r="C19" s="3">
        <v>0</v>
      </c>
      <c r="D19" s="3">
        <v>0</v>
      </c>
      <c r="E19" s="3">
        <v>721000</v>
      </c>
      <c r="F19" s="3">
        <v>2156000</v>
      </c>
      <c r="G19" s="3">
        <f>1580000+1470000</f>
        <v>3050000</v>
      </c>
      <c r="H19" s="3">
        <f t="shared" si="0"/>
        <v>7277000</v>
      </c>
    </row>
    <row r="20" spans="1:8" ht="12.75">
      <c r="A20">
        <v>1994</v>
      </c>
      <c r="B20" s="3">
        <v>323000</v>
      </c>
      <c r="C20" s="3">
        <v>0</v>
      </c>
      <c r="D20" s="3">
        <v>2675000</v>
      </c>
      <c r="E20" s="3">
        <v>1765000</v>
      </c>
      <c r="F20" s="3">
        <v>43000</v>
      </c>
      <c r="G20" s="3">
        <v>2735000</v>
      </c>
      <c r="H20" s="3">
        <f t="shared" si="0"/>
        <v>7541000</v>
      </c>
    </row>
    <row r="21" spans="1:8" ht="12.75">
      <c r="A21">
        <v>1995</v>
      </c>
      <c r="B21" s="3">
        <v>2332000</v>
      </c>
      <c r="C21" s="3">
        <v>0</v>
      </c>
      <c r="D21" s="3">
        <v>0</v>
      </c>
      <c r="E21" s="3">
        <v>3611000</v>
      </c>
      <c r="F21" s="3">
        <v>0</v>
      </c>
      <c r="G21" s="3">
        <v>8075000</v>
      </c>
      <c r="H21" s="3">
        <f t="shared" si="0"/>
        <v>14018000</v>
      </c>
    </row>
    <row r="22" spans="1:8" ht="12.75">
      <c r="A22">
        <v>1996</v>
      </c>
      <c r="B22" s="3">
        <v>450000</v>
      </c>
      <c r="C22" s="3">
        <v>0</v>
      </c>
      <c r="D22" s="3">
        <v>275000</v>
      </c>
      <c r="E22" s="3">
        <v>2910000</v>
      </c>
      <c r="F22" s="3">
        <v>1054000</v>
      </c>
      <c r="G22" s="3">
        <v>9009000</v>
      </c>
      <c r="H22" s="3">
        <f t="shared" si="0"/>
        <v>13698000</v>
      </c>
    </row>
    <row r="23" spans="1:8" ht="12.75">
      <c r="A23">
        <v>1997</v>
      </c>
      <c r="B23" s="3">
        <v>0</v>
      </c>
      <c r="C23" s="3">
        <v>0</v>
      </c>
      <c r="D23" s="3">
        <v>2070000</v>
      </c>
      <c r="E23" s="3">
        <v>3404000</v>
      </c>
      <c r="F23" s="3">
        <v>0</v>
      </c>
      <c r="G23" s="3">
        <v>0</v>
      </c>
      <c r="H23" s="3">
        <f t="shared" si="0"/>
        <v>5474000</v>
      </c>
    </row>
    <row r="24" spans="1:8" ht="12.75">
      <c r="A24">
        <v>1998</v>
      </c>
      <c r="B24" s="3">
        <v>0</v>
      </c>
      <c r="C24" s="3">
        <v>0</v>
      </c>
      <c r="D24" s="3">
        <v>4130000</v>
      </c>
      <c r="E24" s="3">
        <v>4950000</v>
      </c>
      <c r="F24" s="3">
        <v>0</v>
      </c>
      <c r="G24" s="3">
        <v>2100000</v>
      </c>
      <c r="H24" s="3">
        <f t="shared" si="0"/>
        <v>11180000</v>
      </c>
    </row>
    <row r="25" spans="1:8" ht="12.75">
      <c r="A25">
        <v>1999</v>
      </c>
      <c r="B25" s="3">
        <v>0</v>
      </c>
      <c r="C25" s="3">
        <v>0</v>
      </c>
      <c r="D25" s="3">
        <v>7000</v>
      </c>
      <c r="E25" s="3">
        <v>1729000</v>
      </c>
      <c r="F25" s="3">
        <f>760000+3073000</f>
        <v>3833000</v>
      </c>
      <c r="G25" s="3">
        <v>4942000</v>
      </c>
      <c r="H25" s="3">
        <f t="shared" si="0"/>
        <v>10511000</v>
      </c>
    </row>
    <row r="26" spans="1:8" ht="12.75">
      <c r="A26">
        <v>2000</v>
      </c>
      <c r="B26" s="3">
        <v>0</v>
      </c>
      <c r="C26" s="3">
        <v>0</v>
      </c>
      <c r="D26" s="3">
        <v>1500000</v>
      </c>
      <c r="E26" s="3">
        <v>710000</v>
      </c>
      <c r="F26" s="3">
        <v>0</v>
      </c>
      <c r="G26" s="3">
        <v>334000</v>
      </c>
      <c r="H26" s="3">
        <f t="shared" si="0"/>
        <v>2544000</v>
      </c>
    </row>
    <row r="27" spans="1:8" ht="12.75">
      <c r="A27">
        <v>2001</v>
      </c>
      <c r="B27" s="3">
        <v>0</v>
      </c>
      <c r="C27" s="3">
        <v>0</v>
      </c>
      <c r="D27" s="3">
        <v>190000</v>
      </c>
      <c r="E27" s="3">
        <v>670000</v>
      </c>
      <c r="F27" s="3">
        <v>1426000</v>
      </c>
      <c r="G27" s="3">
        <v>5467000</v>
      </c>
      <c r="H27" s="3">
        <f t="shared" si="0"/>
        <v>7753000</v>
      </c>
    </row>
    <row r="28" spans="1:8" ht="12.75">
      <c r="A28">
        <v>2002</v>
      </c>
      <c r="B28" s="7">
        <v>4600000</v>
      </c>
      <c r="C28" s="7">
        <v>0</v>
      </c>
      <c r="D28" s="7">
        <v>0</v>
      </c>
      <c r="E28" s="7">
        <f>80000+40000</f>
        <v>120000</v>
      </c>
      <c r="F28" s="7">
        <f>150000+16000</f>
        <v>166000</v>
      </c>
      <c r="G28" s="7">
        <v>2500000</v>
      </c>
      <c r="H28" s="3">
        <f t="shared" si="0"/>
        <v>7386000</v>
      </c>
    </row>
    <row r="29" spans="1:8" ht="12.75">
      <c r="A29">
        <v>2003</v>
      </c>
      <c r="B29" s="7">
        <v>0</v>
      </c>
      <c r="C29" s="7">
        <v>0</v>
      </c>
      <c r="D29" s="7">
        <v>3790000</v>
      </c>
      <c r="E29" s="7">
        <v>4799000</v>
      </c>
      <c r="F29" s="7">
        <v>0</v>
      </c>
      <c r="G29" s="7">
        <v>1180000</v>
      </c>
      <c r="H29" s="3">
        <f t="shared" si="0"/>
        <v>9769000</v>
      </c>
    </row>
    <row r="30" spans="1:8" ht="12.75">
      <c r="A30">
        <v>2004</v>
      </c>
      <c r="B30" s="7">
        <v>0</v>
      </c>
      <c r="C30" s="7">
        <v>0</v>
      </c>
      <c r="D30" s="7">
        <v>1026000</v>
      </c>
      <c r="E30" s="7">
        <v>2000000</v>
      </c>
      <c r="F30" s="7">
        <v>500000</v>
      </c>
      <c r="G30" s="7">
        <v>2201000</v>
      </c>
      <c r="H30" s="3">
        <f t="shared" si="0"/>
        <v>5727000</v>
      </c>
    </row>
    <row r="33" ht="12.75">
      <c r="J33" s="4"/>
    </row>
    <row r="34" spans="1:10" ht="12.75">
      <c r="A34" s="1" t="s">
        <v>6</v>
      </c>
      <c r="J34" s="5"/>
    </row>
    <row r="35" spans="1:10" ht="12.75">
      <c r="A35" s="1" t="s">
        <v>14</v>
      </c>
      <c r="H35" t="s">
        <v>16</v>
      </c>
      <c r="J35" s="6"/>
    </row>
    <row r="37" spans="1:8" ht="12.75">
      <c r="A37" s="10"/>
      <c r="B37" s="10" t="s">
        <v>1</v>
      </c>
      <c r="C37" s="10" t="s">
        <v>7</v>
      </c>
      <c r="D37" s="10" t="s">
        <v>8</v>
      </c>
      <c r="E37" s="10" t="s">
        <v>3</v>
      </c>
      <c r="F37" s="10" t="s">
        <v>4</v>
      </c>
      <c r="G37" s="10" t="s">
        <v>5</v>
      </c>
      <c r="H37" s="10" t="s">
        <v>9</v>
      </c>
    </row>
    <row r="38" spans="1:8" ht="12.75">
      <c r="A38" s="11">
        <v>1990</v>
      </c>
      <c r="B38" s="9"/>
      <c r="C38" s="9"/>
      <c r="D38" s="9"/>
      <c r="E38" s="9"/>
      <c r="F38" s="9"/>
      <c r="G38" s="9"/>
      <c r="H38" s="9">
        <f aca="true" t="shared" si="1" ref="H38:H52">SUM(B38:G38)</f>
        <v>0</v>
      </c>
    </row>
    <row r="39" spans="1:8" ht="12.75">
      <c r="A39" s="11">
        <v>1991</v>
      </c>
      <c r="B39" s="9">
        <f>1500000+130000</f>
        <v>1630000</v>
      </c>
      <c r="C39" s="9">
        <v>0</v>
      </c>
      <c r="D39" s="9">
        <v>1800000</v>
      </c>
      <c r="E39" s="9">
        <f>1900000+200000</f>
        <v>2100000</v>
      </c>
      <c r="F39" s="9">
        <v>325000</v>
      </c>
      <c r="G39" s="9">
        <v>0</v>
      </c>
      <c r="H39" s="9">
        <f t="shared" si="1"/>
        <v>5855000</v>
      </c>
    </row>
    <row r="40" spans="1:8" ht="12.75">
      <c r="A40" s="11">
        <v>1992</v>
      </c>
      <c r="B40" s="9">
        <v>910000</v>
      </c>
      <c r="C40" s="9">
        <v>1335000</v>
      </c>
      <c r="D40" s="9">
        <v>25000000</v>
      </c>
      <c r="E40" s="9">
        <v>0</v>
      </c>
      <c r="F40" s="9">
        <v>375000</v>
      </c>
      <c r="G40" s="9">
        <v>0</v>
      </c>
      <c r="H40" s="9">
        <f t="shared" si="1"/>
        <v>27620000</v>
      </c>
    </row>
    <row r="41" spans="1:8" ht="12.75">
      <c r="A41" s="11">
        <v>1993</v>
      </c>
      <c r="B41" s="9">
        <v>6700000</v>
      </c>
      <c r="C41" s="9">
        <v>1000000</v>
      </c>
      <c r="D41" s="9">
        <v>0</v>
      </c>
      <c r="E41" s="9">
        <v>0</v>
      </c>
      <c r="F41" s="9">
        <v>300000</v>
      </c>
      <c r="G41" s="9">
        <v>0</v>
      </c>
      <c r="H41" s="9">
        <f t="shared" si="1"/>
        <v>8000000</v>
      </c>
    </row>
    <row r="42" spans="1:8" ht="12.75">
      <c r="A42" s="11">
        <v>1994</v>
      </c>
      <c r="B42" s="9">
        <v>0</v>
      </c>
      <c r="C42" s="9">
        <v>0</v>
      </c>
      <c r="D42" s="9">
        <v>120000000</v>
      </c>
      <c r="E42" s="9">
        <v>4980000</v>
      </c>
      <c r="F42" s="9">
        <v>1568000</v>
      </c>
      <c r="G42" s="9">
        <v>0</v>
      </c>
      <c r="H42" s="9">
        <f t="shared" si="1"/>
        <v>126548000</v>
      </c>
    </row>
    <row r="43" spans="1:8" ht="12.75">
      <c r="A43" s="11">
        <v>1995</v>
      </c>
      <c r="B43" s="9">
        <v>153000</v>
      </c>
      <c r="C43" s="9">
        <v>4500000</v>
      </c>
      <c r="D43" s="9">
        <v>45000000</v>
      </c>
      <c r="E43" s="9">
        <v>3300000</v>
      </c>
      <c r="F43" s="9">
        <v>43000</v>
      </c>
      <c r="G43" s="9">
        <v>0</v>
      </c>
      <c r="H43" s="9">
        <f t="shared" si="1"/>
        <v>52996000</v>
      </c>
    </row>
    <row r="44" spans="1:8" ht="12.75">
      <c r="A44" s="11">
        <v>1996</v>
      </c>
      <c r="B44" s="9">
        <v>150</v>
      </c>
      <c r="C44" s="9">
        <v>8950000</v>
      </c>
      <c r="D44" s="9">
        <v>90000000</v>
      </c>
      <c r="E44" s="9"/>
      <c r="F44" s="9">
        <v>200000</v>
      </c>
      <c r="G44" s="9"/>
      <c r="H44" s="9">
        <f t="shared" si="1"/>
        <v>99150150</v>
      </c>
    </row>
    <row r="45" spans="1:8" ht="12.75">
      <c r="A45" s="11">
        <v>1997</v>
      </c>
      <c r="B45" s="9">
        <v>9000</v>
      </c>
      <c r="C45" s="9">
        <v>520000</v>
      </c>
      <c r="D45" s="9">
        <v>3000000</v>
      </c>
      <c r="E45" s="9">
        <v>0</v>
      </c>
      <c r="F45" s="9">
        <v>0</v>
      </c>
      <c r="G45" s="9">
        <v>0</v>
      </c>
      <c r="H45" s="9">
        <f t="shared" si="1"/>
        <v>3529000</v>
      </c>
    </row>
    <row r="46" spans="1:8" ht="12.75">
      <c r="A46" s="11">
        <v>1998</v>
      </c>
      <c r="B46" s="9">
        <v>9000</v>
      </c>
      <c r="C46" s="9">
        <v>400000</v>
      </c>
      <c r="D46" s="9">
        <v>0</v>
      </c>
      <c r="E46" s="9">
        <v>0</v>
      </c>
      <c r="F46" s="9">
        <v>2370000</v>
      </c>
      <c r="G46" s="9">
        <v>1470000</v>
      </c>
      <c r="H46" s="9">
        <f t="shared" si="1"/>
        <v>4249000</v>
      </c>
    </row>
    <row r="47" spans="1:8" ht="12.75">
      <c r="A47" s="11">
        <v>1999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f t="shared" si="1"/>
        <v>0</v>
      </c>
    </row>
    <row r="48" spans="1:8" ht="12.75">
      <c r="A48" s="11">
        <v>2000</v>
      </c>
      <c r="B48" s="9">
        <v>50000</v>
      </c>
      <c r="C48" s="9">
        <v>824000</v>
      </c>
      <c r="D48" s="9">
        <v>1900000</v>
      </c>
      <c r="E48" s="9">
        <v>364000</v>
      </c>
      <c r="F48" s="9">
        <v>0</v>
      </c>
      <c r="G48" s="9">
        <v>0</v>
      </c>
      <c r="H48" s="9">
        <f t="shared" si="1"/>
        <v>3138000</v>
      </c>
    </row>
    <row r="49" spans="1:8" ht="12.75">
      <c r="A49" s="11">
        <v>2001</v>
      </c>
      <c r="B49" s="9">
        <v>80000</v>
      </c>
      <c r="C49" s="9"/>
      <c r="D49" s="9"/>
      <c r="E49" s="9">
        <v>135000</v>
      </c>
      <c r="F49" s="9"/>
      <c r="G49" s="9"/>
      <c r="H49" s="9">
        <f t="shared" si="1"/>
        <v>215000</v>
      </c>
    </row>
    <row r="50" spans="1:8" ht="12.75">
      <c r="A50" s="11">
        <v>2002</v>
      </c>
      <c r="B50" s="9">
        <v>457000</v>
      </c>
      <c r="C50" s="11">
        <f>360000+18000</f>
        <v>378000</v>
      </c>
      <c r="D50" s="9">
        <v>0</v>
      </c>
      <c r="E50" s="9">
        <f>1250000</f>
        <v>1250000</v>
      </c>
      <c r="F50" s="9">
        <f>10000+120000+160000</f>
        <v>290000</v>
      </c>
      <c r="G50" s="9">
        <v>0</v>
      </c>
      <c r="H50" s="9">
        <f t="shared" si="1"/>
        <v>2375000</v>
      </c>
    </row>
    <row r="51" spans="1:8" ht="12.75">
      <c r="A51" s="11">
        <v>2003</v>
      </c>
      <c r="B51" s="9">
        <v>220000</v>
      </c>
      <c r="C51" s="9">
        <v>40008000</v>
      </c>
      <c r="D51" s="9">
        <v>0</v>
      </c>
      <c r="E51" s="9">
        <v>20000</v>
      </c>
      <c r="F51" s="9">
        <v>0</v>
      </c>
      <c r="G51" s="9">
        <v>0</v>
      </c>
      <c r="H51" s="9">
        <f t="shared" si="1"/>
        <v>40248000</v>
      </c>
    </row>
    <row r="52" spans="1:8" ht="12.75">
      <c r="A52" s="11">
        <v>2004</v>
      </c>
      <c r="B52" s="9">
        <v>24200000</v>
      </c>
      <c r="C52" s="9">
        <v>1500000</v>
      </c>
      <c r="D52" s="9">
        <v>0</v>
      </c>
      <c r="E52" s="9">
        <v>0</v>
      </c>
      <c r="F52" s="9">
        <v>15000</v>
      </c>
      <c r="G52" s="9">
        <v>0</v>
      </c>
      <c r="H52" s="9">
        <f t="shared" si="1"/>
        <v>25715000</v>
      </c>
    </row>
  </sheetData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2006-10-06T14:32:16Z</cp:lastPrinted>
  <dcterms:created xsi:type="dcterms:W3CDTF">2006-10-06T14:04:53Z</dcterms:created>
  <dcterms:modified xsi:type="dcterms:W3CDTF">2006-11-07T17:25:08Z</dcterms:modified>
  <cp:category/>
  <cp:version/>
  <cp:contentType/>
  <cp:contentStatus/>
</cp:coreProperties>
</file>